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uments\MATLAB\sergios_olives\out\outputs\"/>
    </mc:Choice>
  </mc:AlternateContent>
  <xr:revisionPtr revIDLastSave="0" documentId="13_ncr:1_{4F0AB7C8-A91A-4D5D-9301-191A3ED8E49A}" xr6:coauthVersionLast="36" xr6:coauthVersionMax="36" xr10:uidLastSave="{00000000-0000-0000-0000-000000000000}"/>
  <bookViews>
    <workbookView xWindow="10210" yWindow="0" windowWidth="36610" windowHeight="18320" xr2:uid="{8AAE4A88-4456-4478-B161-F58B230C074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7" i="1" l="1"/>
  <c r="N18" i="1"/>
  <c r="N19" i="1"/>
  <c r="N20" i="1"/>
  <c r="N21" i="1"/>
  <c r="N22" i="1"/>
  <c r="N23" i="1"/>
  <c r="N24" i="1"/>
  <c r="N25" i="1"/>
  <c r="N26" i="1"/>
  <c r="N16" i="1"/>
  <c r="N5" i="1"/>
  <c r="N6" i="1"/>
  <c r="N7" i="1"/>
  <c r="N8" i="1"/>
  <c r="N9" i="1"/>
  <c r="N10" i="1"/>
  <c r="N11" i="1"/>
  <c r="N12" i="1"/>
  <c r="N13" i="1"/>
  <c r="N14" i="1"/>
  <c r="N4" i="1"/>
  <c r="M5" i="1"/>
  <c r="M6" i="1"/>
  <c r="M7" i="1"/>
  <c r="M8" i="1"/>
  <c r="M9" i="1"/>
  <c r="M10" i="1"/>
  <c r="M11" i="1"/>
  <c r="M12" i="1"/>
  <c r="M13" i="1"/>
  <c r="M14" i="1"/>
  <c r="M16" i="1"/>
  <c r="M17" i="1"/>
  <c r="M18" i="1"/>
  <c r="M19" i="1"/>
  <c r="M20" i="1"/>
  <c r="M21" i="1"/>
  <c r="M22" i="1"/>
  <c r="M23" i="1"/>
  <c r="M24" i="1"/>
  <c r="M25" i="1"/>
  <c r="M26" i="1"/>
  <c r="M4" i="1"/>
  <c r="K5" i="1" l="1"/>
  <c r="L5" i="1"/>
  <c r="K6" i="1"/>
  <c r="L6" i="1"/>
  <c r="K7" i="1"/>
  <c r="L7" i="1"/>
  <c r="K8" i="1"/>
  <c r="L8" i="1"/>
  <c r="K9" i="1"/>
  <c r="L9" i="1"/>
  <c r="K10" i="1"/>
  <c r="L10" i="1"/>
  <c r="K11" i="1"/>
  <c r="L11" i="1"/>
  <c r="K12" i="1"/>
  <c r="L12" i="1"/>
  <c r="K13" i="1"/>
  <c r="L13" i="1"/>
  <c r="K14" i="1"/>
  <c r="L14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L4" i="1"/>
  <c r="K4" i="1"/>
  <c r="I5" i="1"/>
  <c r="J5" i="1"/>
  <c r="I6" i="1"/>
  <c r="J6" i="1"/>
  <c r="I7" i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J4" i="1"/>
  <c r="I4" i="1"/>
  <c r="H5" i="1"/>
  <c r="H6" i="1"/>
  <c r="H7" i="1"/>
  <c r="H8" i="1"/>
  <c r="H9" i="1"/>
  <c r="H10" i="1"/>
  <c r="H11" i="1"/>
  <c r="H12" i="1"/>
  <c r="H13" i="1"/>
  <c r="H14" i="1"/>
  <c r="H16" i="1"/>
  <c r="H17" i="1"/>
  <c r="H18" i="1"/>
  <c r="H19" i="1"/>
  <c r="H20" i="1"/>
  <c r="H21" i="1"/>
  <c r="H22" i="1"/>
  <c r="H23" i="1"/>
  <c r="H24" i="1"/>
  <c r="H25" i="1"/>
  <c r="H26" i="1"/>
  <c r="H4" i="1"/>
  <c r="G5" i="1"/>
  <c r="G6" i="1"/>
  <c r="G7" i="1"/>
  <c r="G8" i="1"/>
  <c r="G9" i="1"/>
  <c r="G10" i="1"/>
  <c r="G11" i="1"/>
  <c r="G12" i="1"/>
  <c r="G13" i="1"/>
  <c r="G14" i="1"/>
  <c r="G16" i="1"/>
  <c r="G17" i="1"/>
  <c r="G18" i="1"/>
  <c r="G19" i="1"/>
  <c r="G20" i="1"/>
  <c r="G21" i="1"/>
  <c r="G22" i="1"/>
  <c r="G23" i="1"/>
  <c r="G24" i="1"/>
  <c r="G25" i="1"/>
  <c r="G26" i="1"/>
  <c r="G4" i="1"/>
  <c r="D30" i="1" l="1"/>
  <c r="C30" i="1"/>
  <c r="E30" i="1" s="1"/>
  <c r="D29" i="1"/>
  <c r="C29" i="1"/>
  <c r="E29" i="1" l="1"/>
</calcChain>
</file>

<file path=xl/sharedStrings.xml><?xml version="1.0" encoding="utf-8"?>
<sst xmlns="http://schemas.openxmlformats.org/spreadsheetml/2006/main" count="37" uniqueCount="26">
  <si>
    <t>- Cost (EUR / year)</t>
  </si>
  <si>
    <t>LML</t>
  </si>
  <si>
    <t>MXL</t>
  </si>
  <si>
    <t>Y</t>
  </si>
  <si>
    <t>Y3</t>
  </si>
  <si>
    <t>Status quo</t>
  </si>
  <si>
    <t>Climate - high</t>
  </si>
  <si>
    <t>Biodiversity - high</t>
  </si>
  <si>
    <t>Pollution - high</t>
  </si>
  <si>
    <t>Erosion - high</t>
  </si>
  <si>
    <t>Employment + 10%</t>
  </si>
  <si>
    <t>Employment + 5%</t>
  </si>
  <si>
    <t>Climate - med.</t>
  </si>
  <si>
    <t>Pollution - med.</t>
  </si>
  <si>
    <t>Erosion - med.</t>
  </si>
  <si>
    <t>Biodiversity - med.</t>
  </si>
  <si>
    <t>se Y</t>
  </si>
  <si>
    <t>se Y3</t>
  </si>
  <si>
    <t>Y - lb</t>
  </si>
  <si>
    <t>Y - ub</t>
  </si>
  <si>
    <t>Y3 - lb</t>
  </si>
  <si>
    <t>Y3 - ub</t>
  </si>
  <si>
    <t>Y - error</t>
  </si>
  <si>
    <t>Y3 - error</t>
  </si>
  <si>
    <t>Y-Y3: p-value</t>
  </si>
  <si>
    <t>MXL-LML: p-value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</si>
</sst>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WTP - unrevised choices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Sheet1!$K$4:$K$26</c:f>
                <c:numCache>
                  <c:formatCode>General</c:formatCode>
                  <c:ptCount val="23"/>
                  <c:pt idx="0">
                    <c:v>6.9160980305887714</c:v>
                  </c:pt>
                  <c:pt idx="1">
                    <c:v>3.1110538123697711</c:v>
                  </c:pt>
                  <c:pt idx="2">
                    <c:v>3.3129116934435943</c:v>
                  </c:pt>
                  <c:pt idx="3">
                    <c:v>3.0615863633313687</c:v>
                  </c:pt>
                  <c:pt idx="4">
                    <c:v>3.3413794485648798</c:v>
                  </c:pt>
                  <c:pt idx="5">
                    <c:v>3.1575070861255727</c:v>
                  </c:pt>
                  <c:pt idx="6">
                    <c:v>4.0731931261067746</c:v>
                  </c:pt>
                  <c:pt idx="7">
                    <c:v>3.0528675183111234</c:v>
                  </c:pt>
                  <c:pt idx="8">
                    <c:v>3.0690202677780221</c:v>
                  </c:pt>
                  <c:pt idx="9">
                    <c:v>3.1800543075947605</c:v>
                  </c:pt>
                  <c:pt idx="10">
                    <c:v>3.8624484773502248</c:v>
                  </c:pt>
                  <c:pt idx="12">
                    <c:v>4.5997516715126139</c:v>
                  </c:pt>
                  <c:pt idx="13">
                    <c:v>0.41080769288955632</c:v>
                  </c:pt>
                  <c:pt idx="14">
                    <c:v>1.2662141137841949</c:v>
                  </c:pt>
                  <c:pt idx="15">
                    <c:v>0.91880969554990199</c:v>
                  </c:pt>
                  <c:pt idx="16">
                    <c:v>1.2465293008061262</c:v>
                  </c:pt>
                  <c:pt idx="17">
                    <c:v>0.29627285406015763</c:v>
                  </c:pt>
                  <c:pt idx="18">
                    <c:v>0.76112781159175025</c:v>
                  </c:pt>
                  <c:pt idx="19">
                    <c:v>7.14470825412864E-2</c:v>
                  </c:pt>
                  <c:pt idx="20">
                    <c:v>0.80044612932682713</c:v>
                  </c:pt>
                  <c:pt idx="21">
                    <c:v>0.10146079052244973</c:v>
                  </c:pt>
                  <c:pt idx="22">
                    <c:v>2.2807413979546953</c:v>
                  </c:pt>
                </c:numCache>
              </c:numRef>
            </c:plus>
            <c:minus>
              <c:numRef>
                <c:f>Sheet1!$K$4:$K$26</c:f>
                <c:numCache>
                  <c:formatCode>General</c:formatCode>
                  <c:ptCount val="23"/>
                  <c:pt idx="0">
                    <c:v>6.9160980305887714</c:v>
                  </c:pt>
                  <c:pt idx="1">
                    <c:v>3.1110538123697711</c:v>
                  </c:pt>
                  <c:pt idx="2">
                    <c:v>3.3129116934435943</c:v>
                  </c:pt>
                  <c:pt idx="3">
                    <c:v>3.0615863633313687</c:v>
                  </c:pt>
                  <c:pt idx="4">
                    <c:v>3.3413794485648798</c:v>
                  </c:pt>
                  <c:pt idx="5">
                    <c:v>3.1575070861255727</c:v>
                  </c:pt>
                  <c:pt idx="6">
                    <c:v>4.0731931261067746</c:v>
                  </c:pt>
                  <c:pt idx="7">
                    <c:v>3.0528675183111234</c:v>
                  </c:pt>
                  <c:pt idx="8">
                    <c:v>3.0690202677780221</c:v>
                  </c:pt>
                  <c:pt idx="9">
                    <c:v>3.1800543075947605</c:v>
                  </c:pt>
                  <c:pt idx="10">
                    <c:v>3.8624484773502248</c:v>
                  </c:pt>
                  <c:pt idx="12">
                    <c:v>4.5997516715126139</c:v>
                  </c:pt>
                  <c:pt idx="13">
                    <c:v>0.41080769288955632</c:v>
                  </c:pt>
                  <c:pt idx="14">
                    <c:v>1.2662141137841949</c:v>
                  </c:pt>
                  <c:pt idx="15">
                    <c:v>0.91880969554990199</c:v>
                  </c:pt>
                  <c:pt idx="16">
                    <c:v>1.2465293008061262</c:v>
                  </c:pt>
                  <c:pt idx="17">
                    <c:v>0.29627285406015763</c:v>
                  </c:pt>
                  <c:pt idx="18">
                    <c:v>0.76112781159175025</c:v>
                  </c:pt>
                  <c:pt idx="19">
                    <c:v>7.14470825412864E-2</c:v>
                  </c:pt>
                  <c:pt idx="20">
                    <c:v>0.80044612932682713</c:v>
                  </c:pt>
                  <c:pt idx="21">
                    <c:v>0.10146079052244973</c:v>
                  </c:pt>
                  <c:pt idx="22">
                    <c:v>2.2807413979546953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Sheet1!$B$4:$B$26</c:f>
              <c:strCache>
                <c:ptCount val="23"/>
                <c:pt idx="0">
                  <c:v>Status quo</c:v>
                </c:pt>
                <c:pt idx="1">
                  <c:v>Climate - med.</c:v>
                </c:pt>
                <c:pt idx="2">
                  <c:v>Climate - high</c:v>
                </c:pt>
                <c:pt idx="3">
                  <c:v>Biodiversity - med.</c:v>
                </c:pt>
                <c:pt idx="4">
                  <c:v>Biodiversity - high</c:v>
                </c:pt>
                <c:pt idx="5">
                  <c:v>Pollution - med.</c:v>
                </c:pt>
                <c:pt idx="6">
                  <c:v>Pollution - high</c:v>
                </c:pt>
                <c:pt idx="7">
                  <c:v>Erosion - med.</c:v>
                </c:pt>
                <c:pt idx="8">
                  <c:v>Erosion - high</c:v>
                </c:pt>
                <c:pt idx="9">
                  <c:v>Employment + 5%</c:v>
                </c:pt>
                <c:pt idx="10">
                  <c:v>Employment + 10%</c:v>
                </c:pt>
                <c:pt idx="12">
                  <c:v>Status quo</c:v>
                </c:pt>
                <c:pt idx="13">
                  <c:v>Climate - med.</c:v>
                </c:pt>
                <c:pt idx="14">
                  <c:v>Climate - high</c:v>
                </c:pt>
                <c:pt idx="15">
                  <c:v>Biodiversity - med.</c:v>
                </c:pt>
                <c:pt idx="16">
                  <c:v>Biodiversity - high</c:v>
                </c:pt>
                <c:pt idx="17">
                  <c:v>Pollution - med.</c:v>
                </c:pt>
                <c:pt idx="18">
                  <c:v>Pollution - high</c:v>
                </c:pt>
                <c:pt idx="19">
                  <c:v>Erosion - med.</c:v>
                </c:pt>
                <c:pt idx="20">
                  <c:v>Erosion - high</c:v>
                </c:pt>
                <c:pt idx="21">
                  <c:v>Employment + 5%</c:v>
                </c:pt>
                <c:pt idx="22">
                  <c:v>Employment + 10%</c:v>
                </c:pt>
              </c:strCache>
            </c:strRef>
          </c:cat>
          <c:val>
            <c:numRef>
              <c:f>Sheet1!$C$4:$C$26</c:f>
              <c:numCache>
                <c:formatCode>0.0000</c:formatCode>
                <c:ptCount val="23"/>
                <c:pt idx="0">
                  <c:v>31.904946665918455</c:v>
                </c:pt>
                <c:pt idx="1">
                  <c:v>15.224991285019502</c:v>
                </c:pt>
                <c:pt idx="2">
                  <c:v>19.881616336184983</c:v>
                </c:pt>
                <c:pt idx="3">
                  <c:v>15.163178960823888</c:v>
                </c:pt>
                <c:pt idx="4">
                  <c:v>21.099840980090892</c:v>
                </c:pt>
                <c:pt idx="5">
                  <c:v>18.674291560282217</c:v>
                </c:pt>
                <c:pt idx="6">
                  <c:v>28.104411655098364</c:v>
                </c:pt>
                <c:pt idx="7">
                  <c:v>12.053727882610083</c:v>
                </c:pt>
                <c:pt idx="8">
                  <c:v>17.835911178802622</c:v>
                </c:pt>
                <c:pt idx="9">
                  <c:v>15.495517710994919</c:v>
                </c:pt>
                <c:pt idx="10">
                  <c:v>27.237843536668848</c:v>
                </c:pt>
                <c:pt idx="12">
                  <c:v>18.73859845916456</c:v>
                </c:pt>
                <c:pt idx="13">
                  <c:v>13.637070082313976</c:v>
                </c:pt>
                <c:pt idx="14">
                  <c:v>17.591873470827853</c:v>
                </c:pt>
                <c:pt idx="15">
                  <c:v>13.151745510144794</c:v>
                </c:pt>
                <c:pt idx="16">
                  <c:v>18.978461772851112</c:v>
                </c:pt>
                <c:pt idx="17">
                  <c:v>16.04384167594484</c:v>
                </c:pt>
                <c:pt idx="18">
                  <c:v>26.288364752507114</c:v>
                </c:pt>
                <c:pt idx="19">
                  <c:v>10.891724556019408</c:v>
                </c:pt>
                <c:pt idx="20">
                  <c:v>15.278727927543772</c:v>
                </c:pt>
                <c:pt idx="21">
                  <c:v>15.797030829904742</c:v>
                </c:pt>
                <c:pt idx="22">
                  <c:v>24.421950692883428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03-47F6-8260-A86AC40FCDA8}"/>
            </c:ext>
          </c:extLst>
        </c:ser>
        <c:ser>
          <c:idx val="1"/>
          <c:order val="1"/>
          <c:tx>
            <c:v>WTP - revised choices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Sheet1!$L$4:$L$26</c:f>
                <c:numCache>
                  <c:formatCode>General</c:formatCode>
                  <c:ptCount val="23"/>
                  <c:pt idx="0">
                    <c:v>4.0672419607281318</c:v>
                  </c:pt>
                  <c:pt idx="1">
                    <c:v>1.9241875066398588</c:v>
                  </c:pt>
                  <c:pt idx="2">
                    <c:v>2.1604496974080085</c:v>
                  </c:pt>
                  <c:pt idx="3">
                    <c:v>2.0643718902986028</c:v>
                  </c:pt>
                  <c:pt idx="4">
                    <c:v>2.206042313873569</c:v>
                  </c:pt>
                  <c:pt idx="5">
                    <c:v>2.4107318599319298</c:v>
                  </c:pt>
                  <c:pt idx="6">
                    <c:v>2.6598449320205697</c:v>
                  </c:pt>
                  <c:pt idx="7">
                    <c:v>2.2609247781961717</c:v>
                  </c:pt>
                  <c:pt idx="8">
                    <c:v>2.1484548903333227</c:v>
                  </c:pt>
                  <c:pt idx="9">
                    <c:v>2.2447541366267667</c:v>
                  </c:pt>
                  <c:pt idx="10">
                    <c:v>2.8829708359807156</c:v>
                  </c:pt>
                  <c:pt idx="12">
                    <c:v>4.0146109345040015</c:v>
                  </c:pt>
                  <c:pt idx="13">
                    <c:v>0.41409690645282177</c:v>
                  </c:pt>
                  <c:pt idx="14">
                    <c:v>1.2323148000764854</c:v>
                  </c:pt>
                  <c:pt idx="15">
                    <c:v>0.99716001033019797</c:v>
                  </c:pt>
                  <c:pt idx="16">
                    <c:v>1.2296137007814603</c:v>
                  </c:pt>
                  <c:pt idx="17">
                    <c:v>0.31721382620573879</c:v>
                  </c:pt>
                  <c:pt idx="18">
                    <c:v>0.87415064047857971</c:v>
                  </c:pt>
                  <c:pt idx="19">
                    <c:v>5.8114341731105204E-2</c:v>
                  </c:pt>
                  <c:pt idx="20">
                    <c:v>0.73460453960468453</c:v>
                  </c:pt>
                  <c:pt idx="21">
                    <c:v>9.8808591115782801E-2</c:v>
                  </c:pt>
                  <c:pt idx="22">
                    <c:v>2.7073457438731467</c:v>
                  </c:pt>
                </c:numCache>
              </c:numRef>
            </c:plus>
            <c:minus>
              <c:numRef>
                <c:f>Sheet1!$L$4:$L$26</c:f>
                <c:numCache>
                  <c:formatCode>General</c:formatCode>
                  <c:ptCount val="23"/>
                  <c:pt idx="0">
                    <c:v>4.0672419607281318</c:v>
                  </c:pt>
                  <c:pt idx="1">
                    <c:v>1.9241875066398588</c:v>
                  </c:pt>
                  <c:pt idx="2">
                    <c:v>2.1604496974080085</c:v>
                  </c:pt>
                  <c:pt idx="3">
                    <c:v>2.0643718902986028</c:v>
                  </c:pt>
                  <c:pt idx="4">
                    <c:v>2.206042313873569</c:v>
                  </c:pt>
                  <c:pt idx="5">
                    <c:v>2.4107318599319298</c:v>
                  </c:pt>
                  <c:pt idx="6">
                    <c:v>2.6598449320205697</c:v>
                  </c:pt>
                  <c:pt idx="7">
                    <c:v>2.2609247781961717</c:v>
                  </c:pt>
                  <c:pt idx="8">
                    <c:v>2.1484548903333227</c:v>
                  </c:pt>
                  <c:pt idx="9">
                    <c:v>2.2447541366267667</c:v>
                  </c:pt>
                  <c:pt idx="10">
                    <c:v>2.8829708359807156</c:v>
                  </c:pt>
                  <c:pt idx="12">
                    <c:v>4.0146109345040015</c:v>
                  </c:pt>
                  <c:pt idx="13">
                    <c:v>0.41409690645282177</c:v>
                  </c:pt>
                  <c:pt idx="14">
                    <c:v>1.2323148000764854</c:v>
                  </c:pt>
                  <c:pt idx="15">
                    <c:v>0.99716001033019797</c:v>
                  </c:pt>
                  <c:pt idx="16">
                    <c:v>1.2296137007814603</c:v>
                  </c:pt>
                  <c:pt idx="17">
                    <c:v>0.31721382620573879</c:v>
                  </c:pt>
                  <c:pt idx="18">
                    <c:v>0.87415064047857971</c:v>
                  </c:pt>
                  <c:pt idx="19">
                    <c:v>5.8114341731105204E-2</c:v>
                  </c:pt>
                  <c:pt idx="20">
                    <c:v>0.73460453960468453</c:v>
                  </c:pt>
                  <c:pt idx="21">
                    <c:v>9.8808591115782801E-2</c:v>
                  </c:pt>
                  <c:pt idx="22">
                    <c:v>2.7073457438731467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Sheet1!$B$4:$B$26</c:f>
              <c:strCache>
                <c:ptCount val="23"/>
                <c:pt idx="0">
                  <c:v>Status quo</c:v>
                </c:pt>
                <c:pt idx="1">
                  <c:v>Climate - med.</c:v>
                </c:pt>
                <c:pt idx="2">
                  <c:v>Climate - high</c:v>
                </c:pt>
                <c:pt idx="3">
                  <c:v>Biodiversity - med.</c:v>
                </c:pt>
                <c:pt idx="4">
                  <c:v>Biodiversity - high</c:v>
                </c:pt>
                <c:pt idx="5">
                  <c:v>Pollution - med.</c:v>
                </c:pt>
                <c:pt idx="6">
                  <c:v>Pollution - high</c:v>
                </c:pt>
                <c:pt idx="7">
                  <c:v>Erosion - med.</c:v>
                </c:pt>
                <c:pt idx="8">
                  <c:v>Erosion - high</c:v>
                </c:pt>
                <c:pt idx="9">
                  <c:v>Employment + 5%</c:v>
                </c:pt>
                <c:pt idx="10">
                  <c:v>Employment + 10%</c:v>
                </c:pt>
                <c:pt idx="12">
                  <c:v>Status quo</c:v>
                </c:pt>
                <c:pt idx="13">
                  <c:v>Climate - med.</c:v>
                </c:pt>
                <c:pt idx="14">
                  <c:v>Climate - high</c:v>
                </c:pt>
                <c:pt idx="15">
                  <c:v>Biodiversity - med.</c:v>
                </c:pt>
                <c:pt idx="16">
                  <c:v>Biodiversity - high</c:v>
                </c:pt>
                <c:pt idx="17">
                  <c:v>Pollution - med.</c:v>
                </c:pt>
                <c:pt idx="18">
                  <c:v>Pollution - high</c:v>
                </c:pt>
                <c:pt idx="19">
                  <c:v>Erosion - med.</c:v>
                </c:pt>
                <c:pt idx="20">
                  <c:v>Erosion - high</c:v>
                </c:pt>
                <c:pt idx="21">
                  <c:v>Employment + 5%</c:v>
                </c:pt>
                <c:pt idx="22">
                  <c:v>Employment + 10%</c:v>
                </c:pt>
              </c:strCache>
            </c:strRef>
          </c:cat>
          <c:val>
            <c:numRef>
              <c:f>Sheet1!$D$4:$D$26</c:f>
              <c:numCache>
                <c:formatCode>General</c:formatCode>
                <c:ptCount val="23"/>
                <c:pt idx="0">
                  <c:v>15.107354030453276</c:v>
                </c:pt>
                <c:pt idx="1">
                  <c:v>8.803611535079412</c:v>
                </c:pt>
                <c:pt idx="2">
                  <c:v>11.635883113187482</c:v>
                </c:pt>
                <c:pt idx="3">
                  <c:v>9.3260099591223842</c:v>
                </c:pt>
                <c:pt idx="4">
                  <c:v>11.966006965557822</c:v>
                </c:pt>
                <c:pt idx="5">
                  <c:v>11.776144305446836</c:v>
                </c:pt>
                <c:pt idx="6">
                  <c:v>17.800685682290705</c:v>
                </c:pt>
                <c:pt idx="7">
                  <c:v>6.5089037264812184</c:v>
                </c:pt>
                <c:pt idx="8">
                  <c:v>9.8089544713015631</c:v>
                </c:pt>
                <c:pt idx="9">
                  <c:v>9.9788806826354488</c:v>
                </c:pt>
                <c:pt idx="10">
                  <c:v>14.756504760022541</c:v>
                </c:pt>
                <c:pt idx="12" formatCode="0.0000">
                  <c:v>18.450897011439487</c:v>
                </c:pt>
                <c:pt idx="13" formatCode="0.0000">
                  <c:v>8.0419608948584091</c:v>
                </c:pt>
                <c:pt idx="14" formatCode="0.0000">
                  <c:v>10.075778813203421</c:v>
                </c:pt>
                <c:pt idx="15" formatCode="0.0000">
                  <c:v>12.330712376324763</c:v>
                </c:pt>
                <c:pt idx="16" formatCode="0.0000">
                  <c:v>13.893791806022868</c:v>
                </c:pt>
                <c:pt idx="17" formatCode="0.0000">
                  <c:v>10.556886949696134</c:v>
                </c:pt>
                <c:pt idx="18" formatCode="0.0000">
                  <c:v>18.506325879626676</c:v>
                </c:pt>
                <c:pt idx="19" formatCode="0.0000">
                  <c:v>5.6413888386801947</c:v>
                </c:pt>
                <c:pt idx="20" formatCode="0.0000">
                  <c:v>8.8845311783588912</c:v>
                </c:pt>
                <c:pt idx="21" formatCode="0.0000">
                  <c:v>9.1266699634552069</c:v>
                </c:pt>
                <c:pt idx="22" formatCode="0.0000">
                  <c:v>11.685719638550163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03-47F6-8260-A86AC40FCD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75718368"/>
        <c:axId val="1974290208"/>
      </c:barChart>
      <c:catAx>
        <c:axId val="1975718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MXL                                           | </a:t>
                </a:r>
                <a:r>
                  <a:rPr lang="en-US" sz="1000" b="0" i="0" u="none" strike="noStrike" baseline="0">
                    <a:effectLst/>
                  </a:rPr>
                  <a:t>                                     </a:t>
                </a:r>
                <a:r>
                  <a:rPr lang="en-US"/>
                  <a:t>LML</a:t>
                </a:r>
              </a:p>
            </c:rich>
          </c:tx>
          <c:layout>
            <c:manualLayout>
              <c:xMode val="edge"/>
              <c:yMode val="edge"/>
              <c:x val="0.26617781787287714"/>
              <c:y val="0.878680234576246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74290208"/>
        <c:crosses val="autoZero"/>
        <c:auto val="1"/>
        <c:lblAlgn val="ctr"/>
        <c:lblOffset val="100"/>
        <c:noMultiLvlLbl val="0"/>
      </c:catAx>
      <c:valAx>
        <c:axId val="1974290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75718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WTP - unrevised choices (MXL)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Sheet1!$K$4:$K$26</c:f>
                <c:numCache>
                  <c:formatCode>General</c:formatCode>
                  <c:ptCount val="23"/>
                  <c:pt idx="0">
                    <c:v>6.9160980305887714</c:v>
                  </c:pt>
                  <c:pt idx="1">
                    <c:v>3.1110538123697711</c:v>
                  </c:pt>
                  <c:pt idx="2">
                    <c:v>3.3129116934435943</c:v>
                  </c:pt>
                  <c:pt idx="3">
                    <c:v>3.0615863633313687</c:v>
                  </c:pt>
                  <c:pt idx="4">
                    <c:v>3.3413794485648798</c:v>
                  </c:pt>
                  <c:pt idx="5">
                    <c:v>3.1575070861255727</c:v>
                  </c:pt>
                  <c:pt idx="6">
                    <c:v>4.0731931261067746</c:v>
                  </c:pt>
                  <c:pt idx="7">
                    <c:v>3.0528675183111234</c:v>
                  </c:pt>
                  <c:pt idx="8">
                    <c:v>3.0690202677780221</c:v>
                  </c:pt>
                  <c:pt idx="9">
                    <c:v>3.1800543075947605</c:v>
                  </c:pt>
                  <c:pt idx="10">
                    <c:v>3.8624484773502248</c:v>
                  </c:pt>
                  <c:pt idx="12">
                    <c:v>4.5997516715126139</c:v>
                  </c:pt>
                  <c:pt idx="13">
                    <c:v>0.41080769288955632</c:v>
                  </c:pt>
                  <c:pt idx="14">
                    <c:v>1.2662141137841949</c:v>
                  </c:pt>
                  <c:pt idx="15">
                    <c:v>0.91880969554990199</c:v>
                  </c:pt>
                  <c:pt idx="16">
                    <c:v>1.2465293008061262</c:v>
                  </c:pt>
                  <c:pt idx="17">
                    <c:v>0.29627285406015763</c:v>
                  </c:pt>
                  <c:pt idx="18">
                    <c:v>0.76112781159175025</c:v>
                  </c:pt>
                  <c:pt idx="19">
                    <c:v>7.14470825412864E-2</c:v>
                  </c:pt>
                  <c:pt idx="20">
                    <c:v>0.80044612932682713</c:v>
                  </c:pt>
                  <c:pt idx="21">
                    <c:v>0.10146079052244973</c:v>
                  </c:pt>
                  <c:pt idx="22">
                    <c:v>2.2807413979546953</c:v>
                  </c:pt>
                </c:numCache>
              </c:numRef>
            </c:plus>
            <c:minus>
              <c:numRef>
                <c:f>Sheet1!$K$4:$K$26</c:f>
                <c:numCache>
                  <c:formatCode>General</c:formatCode>
                  <c:ptCount val="23"/>
                  <c:pt idx="0">
                    <c:v>6.9160980305887714</c:v>
                  </c:pt>
                  <c:pt idx="1">
                    <c:v>3.1110538123697711</c:v>
                  </c:pt>
                  <c:pt idx="2">
                    <c:v>3.3129116934435943</c:v>
                  </c:pt>
                  <c:pt idx="3">
                    <c:v>3.0615863633313687</c:v>
                  </c:pt>
                  <c:pt idx="4">
                    <c:v>3.3413794485648798</c:v>
                  </c:pt>
                  <c:pt idx="5">
                    <c:v>3.1575070861255727</c:v>
                  </c:pt>
                  <c:pt idx="6">
                    <c:v>4.0731931261067746</c:v>
                  </c:pt>
                  <c:pt idx="7">
                    <c:v>3.0528675183111234</c:v>
                  </c:pt>
                  <c:pt idx="8">
                    <c:v>3.0690202677780221</c:v>
                  </c:pt>
                  <c:pt idx="9">
                    <c:v>3.1800543075947605</c:v>
                  </c:pt>
                  <c:pt idx="10">
                    <c:v>3.8624484773502248</c:v>
                  </c:pt>
                  <c:pt idx="12">
                    <c:v>4.5997516715126139</c:v>
                  </c:pt>
                  <c:pt idx="13">
                    <c:v>0.41080769288955632</c:v>
                  </c:pt>
                  <c:pt idx="14">
                    <c:v>1.2662141137841949</c:v>
                  </c:pt>
                  <c:pt idx="15">
                    <c:v>0.91880969554990199</c:v>
                  </c:pt>
                  <c:pt idx="16">
                    <c:v>1.2465293008061262</c:v>
                  </c:pt>
                  <c:pt idx="17">
                    <c:v>0.29627285406015763</c:v>
                  </c:pt>
                  <c:pt idx="18">
                    <c:v>0.76112781159175025</c:v>
                  </c:pt>
                  <c:pt idx="19">
                    <c:v>7.14470825412864E-2</c:v>
                  </c:pt>
                  <c:pt idx="20">
                    <c:v>0.80044612932682713</c:v>
                  </c:pt>
                  <c:pt idx="21">
                    <c:v>0.10146079052244973</c:v>
                  </c:pt>
                  <c:pt idx="22">
                    <c:v>2.2807413979546953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Sheet1!$B$4:$B$14</c:f>
              <c:strCache>
                <c:ptCount val="11"/>
                <c:pt idx="0">
                  <c:v>Status quo</c:v>
                </c:pt>
                <c:pt idx="1">
                  <c:v>Climate - med.</c:v>
                </c:pt>
                <c:pt idx="2">
                  <c:v>Climate - high</c:v>
                </c:pt>
                <c:pt idx="3">
                  <c:v>Biodiversity - med.</c:v>
                </c:pt>
                <c:pt idx="4">
                  <c:v>Biodiversity - high</c:v>
                </c:pt>
                <c:pt idx="5">
                  <c:v>Pollution - med.</c:v>
                </c:pt>
                <c:pt idx="6">
                  <c:v>Pollution - high</c:v>
                </c:pt>
                <c:pt idx="7">
                  <c:v>Erosion - med.</c:v>
                </c:pt>
                <c:pt idx="8">
                  <c:v>Erosion - high</c:v>
                </c:pt>
                <c:pt idx="9">
                  <c:v>Employment + 5%</c:v>
                </c:pt>
                <c:pt idx="10">
                  <c:v>Employment + 10%</c:v>
                </c:pt>
              </c:strCache>
            </c:strRef>
          </c:cat>
          <c:val>
            <c:numRef>
              <c:f>Sheet1!$C$4:$C$14</c:f>
              <c:numCache>
                <c:formatCode>0.0000</c:formatCode>
                <c:ptCount val="11"/>
                <c:pt idx="0">
                  <c:v>31.904946665918455</c:v>
                </c:pt>
                <c:pt idx="1">
                  <c:v>15.224991285019502</c:v>
                </c:pt>
                <c:pt idx="2">
                  <c:v>19.881616336184983</c:v>
                </c:pt>
                <c:pt idx="3">
                  <c:v>15.163178960823888</c:v>
                </c:pt>
                <c:pt idx="4">
                  <c:v>21.099840980090892</c:v>
                </c:pt>
                <c:pt idx="5">
                  <c:v>18.674291560282217</c:v>
                </c:pt>
                <c:pt idx="6">
                  <c:v>28.104411655098364</c:v>
                </c:pt>
                <c:pt idx="7">
                  <c:v>12.053727882610083</c:v>
                </c:pt>
                <c:pt idx="8">
                  <c:v>17.835911178802622</c:v>
                </c:pt>
                <c:pt idx="9">
                  <c:v>15.495517710994919</c:v>
                </c:pt>
                <c:pt idx="10">
                  <c:v>27.237843536668848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01-4A4E-BFBD-001541FC2F35}"/>
            </c:ext>
          </c:extLst>
        </c:ser>
        <c:ser>
          <c:idx val="1"/>
          <c:order val="1"/>
          <c:tx>
            <c:v>WTP - revised choices (MXL)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Sheet1!$L$4:$L$26</c:f>
                <c:numCache>
                  <c:formatCode>General</c:formatCode>
                  <c:ptCount val="23"/>
                  <c:pt idx="0">
                    <c:v>4.0672419607281318</c:v>
                  </c:pt>
                  <c:pt idx="1">
                    <c:v>1.9241875066398588</c:v>
                  </c:pt>
                  <c:pt idx="2">
                    <c:v>2.1604496974080085</c:v>
                  </c:pt>
                  <c:pt idx="3">
                    <c:v>2.0643718902986028</c:v>
                  </c:pt>
                  <c:pt idx="4">
                    <c:v>2.206042313873569</c:v>
                  </c:pt>
                  <c:pt idx="5">
                    <c:v>2.4107318599319298</c:v>
                  </c:pt>
                  <c:pt idx="6">
                    <c:v>2.6598449320205697</c:v>
                  </c:pt>
                  <c:pt idx="7">
                    <c:v>2.2609247781961717</c:v>
                  </c:pt>
                  <c:pt idx="8">
                    <c:v>2.1484548903333227</c:v>
                  </c:pt>
                  <c:pt idx="9">
                    <c:v>2.2447541366267667</c:v>
                  </c:pt>
                  <c:pt idx="10">
                    <c:v>2.8829708359807156</c:v>
                  </c:pt>
                  <c:pt idx="12">
                    <c:v>4.0146109345040015</c:v>
                  </c:pt>
                  <c:pt idx="13">
                    <c:v>0.41409690645282177</c:v>
                  </c:pt>
                  <c:pt idx="14">
                    <c:v>1.2323148000764854</c:v>
                  </c:pt>
                  <c:pt idx="15">
                    <c:v>0.99716001033019797</c:v>
                  </c:pt>
                  <c:pt idx="16">
                    <c:v>1.2296137007814603</c:v>
                  </c:pt>
                  <c:pt idx="17">
                    <c:v>0.31721382620573879</c:v>
                  </c:pt>
                  <c:pt idx="18">
                    <c:v>0.87415064047857971</c:v>
                  </c:pt>
                  <c:pt idx="19">
                    <c:v>5.8114341731105204E-2</c:v>
                  </c:pt>
                  <c:pt idx="20">
                    <c:v>0.73460453960468453</c:v>
                  </c:pt>
                  <c:pt idx="21">
                    <c:v>9.8808591115782801E-2</c:v>
                  </c:pt>
                  <c:pt idx="22">
                    <c:v>2.7073457438731467</c:v>
                  </c:pt>
                </c:numCache>
              </c:numRef>
            </c:plus>
            <c:minus>
              <c:numRef>
                <c:f>Sheet1!$L$4:$L$26</c:f>
                <c:numCache>
                  <c:formatCode>General</c:formatCode>
                  <c:ptCount val="23"/>
                  <c:pt idx="0">
                    <c:v>4.0672419607281318</c:v>
                  </c:pt>
                  <c:pt idx="1">
                    <c:v>1.9241875066398588</c:v>
                  </c:pt>
                  <c:pt idx="2">
                    <c:v>2.1604496974080085</c:v>
                  </c:pt>
                  <c:pt idx="3">
                    <c:v>2.0643718902986028</c:v>
                  </c:pt>
                  <c:pt idx="4">
                    <c:v>2.206042313873569</c:v>
                  </c:pt>
                  <c:pt idx="5">
                    <c:v>2.4107318599319298</c:v>
                  </c:pt>
                  <c:pt idx="6">
                    <c:v>2.6598449320205697</c:v>
                  </c:pt>
                  <c:pt idx="7">
                    <c:v>2.2609247781961717</c:v>
                  </c:pt>
                  <c:pt idx="8">
                    <c:v>2.1484548903333227</c:v>
                  </c:pt>
                  <c:pt idx="9">
                    <c:v>2.2447541366267667</c:v>
                  </c:pt>
                  <c:pt idx="10">
                    <c:v>2.8829708359807156</c:v>
                  </c:pt>
                  <c:pt idx="12">
                    <c:v>4.0146109345040015</c:v>
                  </c:pt>
                  <c:pt idx="13">
                    <c:v>0.41409690645282177</c:v>
                  </c:pt>
                  <c:pt idx="14">
                    <c:v>1.2323148000764854</c:v>
                  </c:pt>
                  <c:pt idx="15">
                    <c:v>0.99716001033019797</c:v>
                  </c:pt>
                  <c:pt idx="16">
                    <c:v>1.2296137007814603</c:v>
                  </c:pt>
                  <c:pt idx="17">
                    <c:v>0.31721382620573879</c:v>
                  </c:pt>
                  <c:pt idx="18">
                    <c:v>0.87415064047857971</c:v>
                  </c:pt>
                  <c:pt idx="19">
                    <c:v>5.8114341731105204E-2</c:v>
                  </c:pt>
                  <c:pt idx="20">
                    <c:v>0.73460453960468453</c:v>
                  </c:pt>
                  <c:pt idx="21">
                    <c:v>9.8808591115782801E-2</c:v>
                  </c:pt>
                  <c:pt idx="22">
                    <c:v>2.7073457438731467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Sheet1!$B$4:$B$14</c:f>
              <c:strCache>
                <c:ptCount val="11"/>
                <c:pt idx="0">
                  <c:v>Status quo</c:v>
                </c:pt>
                <c:pt idx="1">
                  <c:v>Climate - med.</c:v>
                </c:pt>
                <c:pt idx="2">
                  <c:v>Climate - high</c:v>
                </c:pt>
                <c:pt idx="3">
                  <c:v>Biodiversity - med.</c:v>
                </c:pt>
                <c:pt idx="4">
                  <c:v>Biodiversity - high</c:v>
                </c:pt>
                <c:pt idx="5">
                  <c:v>Pollution - med.</c:v>
                </c:pt>
                <c:pt idx="6">
                  <c:v>Pollution - high</c:v>
                </c:pt>
                <c:pt idx="7">
                  <c:v>Erosion - med.</c:v>
                </c:pt>
                <c:pt idx="8">
                  <c:v>Erosion - high</c:v>
                </c:pt>
                <c:pt idx="9">
                  <c:v>Employment + 5%</c:v>
                </c:pt>
                <c:pt idx="10">
                  <c:v>Employment + 10%</c:v>
                </c:pt>
              </c:strCache>
            </c:strRef>
          </c:cat>
          <c:val>
            <c:numRef>
              <c:f>Sheet1!$D$4:$D$14</c:f>
              <c:numCache>
                <c:formatCode>General</c:formatCode>
                <c:ptCount val="11"/>
                <c:pt idx="0">
                  <c:v>15.107354030453276</c:v>
                </c:pt>
                <c:pt idx="1">
                  <c:v>8.803611535079412</c:v>
                </c:pt>
                <c:pt idx="2">
                  <c:v>11.635883113187482</c:v>
                </c:pt>
                <c:pt idx="3">
                  <c:v>9.3260099591223842</c:v>
                </c:pt>
                <c:pt idx="4">
                  <c:v>11.966006965557822</c:v>
                </c:pt>
                <c:pt idx="5">
                  <c:v>11.776144305446836</c:v>
                </c:pt>
                <c:pt idx="6">
                  <c:v>17.800685682290705</c:v>
                </c:pt>
                <c:pt idx="7">
                  <c:v>6.5089037264812184</c:v>
                </c:pt>
                <c:pt idx="8">
                  <c:v>9.8089544713015631</c:v>
                </c:pt>
                <c:pt idx="9">
                  <c:v>9.9788806826354488</c:v>
                </c:pt>
                <c:pt idx="10">
                  <c:v>14.756504760022541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01-4A4E-BFBD-001541FC2F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75718368"/>
        <c:axId val="1974290208"/>
      </c:barChart>
      <c:catAx>
        <c:axId val="1975718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74290208"/>
        <c:crosses val="autoZero"/>
        <c:auto val="1"/>
        <c:lblAlgn val="ctr"/>
        <c:lblOffset val="100"/>
        <c:noMultiLvlLbl val="0"/>
      </c:catAx>
      <c:valAx>
        <c:axId val="1974290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75718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WTP - unrevised choices (LML)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Sheet1!$K$4:$K$26</c:f>
                <c:numCache>
                  <c:formatCode>General</c:formatCode>
                  <c:ptCount val="23"/>
                  <c:pt idx="0">
                    <c:v>6.9160980305887714</c:v>
                  </c:pt>
                  <c:pt idx="1">
                    <c:v>3.1110538123697711</c:v>
                  </c:pt>
                  <c:pt idx="2">
                    <c:v>3.3129116934435943</c:v>
                  </c:pt>
                  <c:pt idx="3">
                    <c:v>3.0615863633313687</c:v>
                  </c:pt>
                  <c:pt idx="4">
                    <c:v>3.3413794485648798</c:v>
                  </c:pt>
                  <c:pt idx="5">
                    <c:v>3.1575070861255727</c:v>
                  </c:pt>
                  <c:pt idx="6">
                    <c:v>4.0731931261067746</c:v>
                  </c:pt>
                  <c:pt idx="7">
                    <c:v>3.0528675183111234</c:v>
                  </c:pt>
                  <c:pt idx="8">
                    <c:v>3.0690202677780221</c:v>
                  </c:pt>
                  <c:pt idx="9">
                    <c:v>3.1800543075947605</c:v>
                  </c:pt>
                  <c:pt idx="10">
                    <c:v>3.8624484773502248</c:v>
                  </c:pt>
                  <c:pt idx="12">
                    <c:v>4.5997516715126139</c:v>
                  </c:pt>
                  <c:pt idx="13">
                    <c:v>0.41080769288955632</c:v>
                  </c:pt>
                  <c:pt idx="14">
                    <c:v>1.2662141137841949</c:v>
                  </c:pt>
                  <c:pt idx="15">
                    <c:v>0.91880969554990199</c:v>
                  </c:pt>
                  <c:pt idx="16">
                    <c:v>1.2465293008061262</c:v>
                  </c:pt>
                  <c:pt idx="17">
                    <c:v>0.29627285406015763</c:v>
                  </c:pt>
                  <c:pt idx="18">
                    <c:v>0.76112781159175025</c:v>
                  </c:pt>
                  <c:pt idx="19">
                    <c:v>7.14470825412864E-2</c:v>
                  </c:pt>
                  <c:pt idx="20">
                    <c:v>0.80044612932682713</c:v>
                  </c:pt>
                  <c:pt idx="21">
                    <c:v>0.10146079052244973</c:v>
                  </c:pt>
                  <c:pt idx="22">
                    <c:v>2.2807413979546953</c:v>
                  </c:pt>
                </c:numCache>
              </c:numRef>
            </c:plus>
            <c:minus>
              <c:numRef>
                <c:f>Sheet1!$K$4:$K$26</c:f>
                <c:numCache>
                  <c:formatCode>General</c:formatCode>
                  <c:ptCount val="23"/>
                  <c:pt idx="0">
                    <c:v>6.9160980305887714</c:v>
                  </c:pt>
                  <c:pt idx="1">
                    <c:v>3.1110538123697711</c:v>
                  </c:pt>
                  <c:pt idx="2">
                    <c:v>3.3129116934435943</c:v>
                  </c:pt>
                  <c:pt idx="3">
                    <c:v>3.0615863633313687</c:v>
                  </c:pt>
                  <c:pt idx="4">
                    <c:v>3.3413794485648798</c:v>
                  </c:pt>
                  <c:pt idx="5">
                    <c:v>3.1575070861255727</c:v>
                  </c:pt>
                  <c:pt idx="6">
                    <c:v>4.0731931261067746</c:v>
                  </c:pt>
                  <c:pt idx="7">
                    <c:v>3.0528675183111234</c:v>
                  </c:pt>
                  <c:pt idx="8">
                    <c:v>3.0690202677780221</c:v>
                  </c:pt>
                  <c:pt idx="9">
                    <c:v>3.1800543075947605</c:v>
                  </c:pt>
                  <c:pt idx="10">
                    <c:v>3.8624484773502248</c:v>
                  </c:pt>
                  <c:pt idx="12">
                    <c:v>4.5997516715126139</c:v>
                  </c:pt>
                  <c:pt idx="13">
                    <c:v>0.41080769288955632</c:v>
                  </c:pt>
                  <c:pt idx="14">
                    <c:v>1.2662141137841949</c:v>
                  </c:pt>
                  <c:pt idx="15">
                    <c:v>0.91880969554990199</c:v>
                  </c:pt>
                  <c:pt idx="16">
                    <c:v>1.2465293008061262</c:v>
                  </c:pt>
                  <c:pt idx="17">
                    <c:v>0.29627285406015763</c:v>
                  </c:pt>
                  <c:pt idx="18">
                    <c:v>0.76112781159175025</c:v>
                  </c:pt>
                  <c:pt idx="19">
                    <c:v>7.14470825412864E-2</c:v>
                  </c:pt>
                  <c:pt idx="20">
                    <c:v>0.80044612932682713</c:v>
                  </c:pt>
                  <c:pt idx="21">
                    <c:v>0.10146079052244973</c:v>
                  </c:pt>
                  <c:pt idx="22">
                    <c:v>2.2807413979546953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Sheet1!$B$16:$B$26</c:f>
              <c:strCache>
                <c:ptCount val="11"/>
                <c:pt idx="0">
                  <c:v>Status quo</c:v>
                </c:pt>
                <c:pt idx="1">
                  <c:v>Climate - med.</c:v>
                </c:pt>
                <c:pt idx="2">
                  <c:v>Climate - high</c:v>
                </c:pt>
                <c:pt idx="3">
                  <c:v>Biodiversity - med.</c:v>
                </c:pt>
                <c:pt idx="4">
                  <c:v>Biodiversity - high</c:v>
                </c:pt>
                <c:pt idx="5">
                  <c:v>Pollution - med.</c:v>
                </c:pt>
                <c:pt idx="6">
                  <c:v>Pollution - high</c:v>
                </c:pt>
                <c:pt idx="7">
                  <c:v>Erosion - med.</c:v>
                </c:pt>
                <c:pt idx="8">
                  <c:v>Erosion - high</c:v>
                </c:pt>
                <c:pt idx="9">
                  <c:v>Employment + 5%</c:v>
                </c:pt>
                <c:pt idx="10">
                  <c:v>Employment + 10%</c:v>
                </c:pt>
              </c:strCache>
            </c:strRef>
          </c:cat>
          <c:val>
            <c:numRef>
              <c:f>Sheet1!$C$16:$C$26</c:f>
              <c:numCache>
                <c:formatCode>0.0000</c:formatCode>
                <c:ptCount val="11"/>
                <c:pt idx="0">
                  <c:v>18.73859845916456</c:v>
                </c:pt>
                <c:pt idx="1">
                  <c:v>13.637070082313976</c:v>
                </c:pt>
                <c:pt idx="2">
                  <c:v>17.591873470827853</c:v>
                </c:pt>
                <c:pt idx="3">
                  <c:v>13.151745510144794</c:v>
                </c:pt>
                <c:pt idx="4">
                  <c:v>18.978461772851112</c:v>
                </c:pt>
                <c:pt idx="5">
                  <c:v>16.04384167594484</c:v>
                </c:pt>
                <c:pt idx="6">
                  <c:v>26.288364752507114</c:v>
                </c:pt>
                <c:pt idx="7">
                  <c:v>10.891724556019408</c:v>
                </c:pt>
                <c:pt idx="8">
                  <c:v>15.278727927543772</c:v>
                </c:pt>
                <c:pt idx="9">
                  <c:v>15.797030829904742</c:v>
                </c:pt>
                <c:pt idx="10">
                  <c:v>24.421950692883428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5D-48A3-987D-84585BABE06B}"/>
            </c:ext>
          </c:extLst>
        </c:ser>
        <c:ser>
          <c:idx val="1"/>
          <c:order val="1"/>
          <c:tx>
            <c:v>WTP - revised choices (LML)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Sheet1!$L$4:$L$26</c:f>
                <c:numCache>
                  <c:formatCode>General</c:formatCode>
                  <c:ptCount val="23"/>
                  <c:pt idx="0">
                    <c:v>4.0672419607281318</c:v>
                  </c:pt>
                  <c:pt idx="1">
                    <c:v>1.9241875066398588</c:v>
                  </c:pt>
                  <c:pt idx="2">
                    <c:v>2.1604496974080085</c:v>
                  </c:pt>
                  <c:pt idx="3">
                    <c:v>2.0643718902986028</c:v>
                  </c:pt>
                  <c:pt idx="4">
                    <c:v>2.206042313873569</c:v>
                  </c:pt>
                  <c:pt idx="5">
                    <c:v>2.4107318599319298</c:v>
                  </c:pt>
                  <c:pt idx="6">
                    <c:v>2.6598449320205697</c:v>
                  </c:pt>
                  <c:pt idx="7">
                    <c:v>2.2609247781961717</c:v>
                  </c:pt>
                  <c:pt idx="8">
                    <c:v>2.1484548903333227</c:v>
                  </c:pt>
                  <c:pt idx="9">
                    <c:v>2.2447541366267667</c:v>
                  </c:pt>
                  <c:pt idx="10">
                    <c:v>2.8829708359807156</c:v>
                  </c:pt>
                  <c:pt idx="12">
                    <c:v>4.0146109345040015</c:v>
                  </c:pt>
                  <c:pt idx="13">
                    <c:v>0.41409690645282177</c:v>
                  </c:pt>
                  <c:pt idx="14">
                    <c:v>1.2323148000764854</c:v>
                  </c:pt>
                  <c:pt idx="15">
                    <c:v>0.99716001033019797</c:v>
                  </c:pt>
                  <c:pt idx="16">
                    <c:v>1.2296137007814603</c:v>
                  </c:pt>
                  <c:pt idx="17">
                    <c:v>0.31721382620573879</c:v>
                  </c:pt>
                  <c:pt idx="18">
                    <c:v>0.87415064047857971</c:v>
                  </c:pt>
                  <c:pt idx="19">
                    <c:v>5.8114341731105204E-2</c:v>
                  </c:pt>
                  <c:pt idx="20">
                    <c:v>0.73460453960468453</c:v>
                  </c:pt>
                  <c:pt idx="21">
                    <c:v>9.8808591115782801E-2</c:v>
                  </c:pt>
                  <c:pt idx="22">
                    <c:v>2.7073457438731467</c:v>
                  </c:pt>
                </c:numCache>
              </c:numRef>
            </c:plus>
            <c:minus>
              <c:numRef>
                <c:f>Sheet1!$L$4:$L$26</c:f>
                <c:numCache>
                  <c:formatCode>General</c:formatCode>
                  <c:ptCount val="23"/>
                  <c:pt idx="0">
                    <c:v>4.0672419607281318</c:v>
                  </c:pt>
                  <c:pt idx="1">
                    <c:v>1.9241875066398588</c:v>
                  </c:pt>
                  <c:pt idx="2">
                    <c:v>2.1604496974080085</c:v>
                  </c:pt>
                  <c:pt idx="3">
                    <c:v>2.0643718902986028</c:v>
                  </c:pt>
                  <c:pt idx="4">
                    <c:v>2.206042313873569</c:v>
                  </c:pt>
                  <c:pt idx="5">
                    <c:v>2.4107318599319298</c:v>
                  </c:pt>
                  <c:pt idx="6">
                    <c:v>2.6598449320205697</c:v>
                  </c:pt>
                  <c:pt idx="7">
                    <c:v>2.2609247781961717</c:v>
                  </c:pt>
                  <c:pt idx="8">
                    <c:v>2.1484548903333227</c:v>
                  </c:pt>
                  <c:pt idx="9">
                    <c:v>2.2447541366267667</c:v>
                  </c:pt>
                  <c:pt idx="10">
                    <c:v>2.8829708359807156</c:v>
                  </c:pt>
                  <c:pt idx="12">
                    <c:v>4.0146109345040015</c:v>
                  </c:pt>
                  <c:pt idx="13">
                    <c:v>0.41409690645282177</c:v>
                  </c:pt>
                  <c:pt idx="14">
                    <c:v>1.2323148000764854</c:v>
                  </c:pt>
                  <c:pt idx="15">
                    <c:v>0.99716001033019797</c:v>
                  </c:pt>
                  <c:pt idx="16">
                    <c:v>1.2296137007814603</c:v>
                  </c:pt>
                  <c:pt idx="17">
                    <c:v>0.31721382620573879</c:v>
                  </c:pt>
                  <c:pt idx="18">
                    <c:v>0.87415064047857971</c:v>
                  </c:pt>
                  <c:pt idx="19">
                    <c:v>5.8114341731105204E-2</c:v>
                  </c:pt>
                  <c:pt idx="20">
                    <c:v>0.73460453960468453</c:v>
                  </c:pt>
                  <c:pt idx="21">
                    <c:v>9.8808591115782801E-2</c:v>
                  </c:pt>
                  <c:pt idx="22">
                    <c:v>2.7073457438731467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Sheet1!$B$16:$B$26</c:f>
              <c:strCache>
                <c:ptCount val="11"/>
                <c:pt idx="0">
                  <c:v>Status quo</c:v>
                </c:pt>
                <c:pt idx="1">
                  <c:v>Climate - med.</c:v>
                </c:pt>
                <c:pt idx="2">
                  <c:v>Climate - high</c:v>
                </c:pt>
                <c:pt idx="3">
                  <c:v>Biodiversity - med.</c:v>
                </c:pt>
                <c:pt idx="4">
                  <c:v>Biodiversity - high</c:v>
                </c:pt>
                <c:pt idx="5">
                  <c:v>Pollution - med.</c:v>
                </c:pt>
                <c:pt idx="6">
                  <c:v>Pollution - high</c:v>
                </c:pt>
                <c:pt idx="7">
                  <c:v>Erosion - med.</c:v>
                </c:pt>
                <c:pt idx="8">
                  <c:v>Erosion - high</c:v>
                </c:pt>
                <c:pt idx="9">
                  <c:v>Employment + 5%</c:v>
                </c:pt>
                <c:pt idx="10">
                  <c:v>Employment + 10%</c:v>
                </c:pt>
              </c:strCache>
            </c:strRef>
          </c:cat>
          <c:val>
            <c:numRef>
              <c:f>Sheet1!$D$16:$D$26</c:f>
              <c:numCache>
                <c:formatCode>0.0000</c:formatCode>
                <c:ptCount val="11"/>
                <c:pt idx="0">
                  <c:v>18.450897011439487</c:v>
                </c:pt>
                <c:pt idx="1">
                  <c:v>8.0419608948584091</c:v>
                </c:pt>
                <c:pt idx="2">
                  <c:v>10.075778813203421</c:v>
                </c:pt>
                <c:pt idx="3">
                  <c:v>12.330712376324763</c:v>
                </c:pt>
                <c:pt idx="4">
                  <c:v>13.893791806022868</c:v>
                </c:pt>
                <c:pt idx="5">
                  <c:v>10.556886949696134</c:v>
                </c:pt>
                <c:pt idx="6">
                  <c:v>18.506325879626676</c:v>
                </c:pt>
                <c:pt idx="7">
                  <c:v>5.6413888386801947</c:v>
                </c:pt>
                <c:pt idx="8">
                  <c:v>8.8845311783588912</c:v>
                </c:pt>
                <c:pt idx="9">
                  <c:v>9.1266699634552069</c:v>
                </c:pt>
                <c:pt idx="10">
                  <c:v>11.685719638550163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5D-48A3-987D-84585BABE0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75718368"/>
        <c:axId val="1974290208"/>
      </c:barChart>
      <c:catAx>
        <c:axId val="1975718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74290208"/>
        <c:crosses val="autoZero"/>
        <c:auto val="1"/>
        <c:lblAlgn val="ctr"/>
        <c:lblOffset val="100"/>
        <c:noMultiLvlLbl val="0"/>
      </c:catAx>
      <c:valAx>
        <c:axId val="1974290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75718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501650</xdr:colOff>
      <xdr:row>4</xdr:row>
      <xdr:rowOff>9525</xdr:rowOff>
    </xdr:from>
    <xdr:to>
      <xdr:col>25</xdr:col>
      <xdr:colOff>114300</xdr:colOff>
      <xdr:row>18</xdr:row>
      <xdr:rowOff>168275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3108230-BDDE-49D3-95AC-340AB288A9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590550</xdr:colOff>
      <xdr:row>21</xdr:row>
      <xdr:rowOff>25400</xdr:rowOff>
    </xdr:from>
    <xdr:to>
      <xdr:col>25</xdr:col>
      <xdr:colOff>203200</xdr:colOff>
      <xdr:row>36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3470D20-7426-4712-BC1F-C39D75FA17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527050</xdr:colOff>
      <xdr:row>37</xdr:row>
      <xdr:rowOff>177800</xdr:rowOff>
    </xdr:from>
    <xdr:to>
      <xdr:col>25</xdr:col>
      <xdr:colOff>139700</xdr:colOff>
      <xdr:row>52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E7D432C-2532-4EC3-8478-EEB26EF5FD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CCF75-ED82-44BA-929F-071D4694635B}">
  <dimension ref="A3:N40"/>
  <sheetViews>
    <sheetView tabSelected="1" workbookViewId="0">
      <selection activeCell="AA18" sqref="AA18"/>
    </sheetView>
  </sheetViews>
  <sheetFormatPr defaultRowHeight="14.5" x14ac:dyDescent="0.35"/>
  <cols>
    <col min="13" max="13" width="8.7265625" customWidth="1"/>
  </cols>
  <sheetData>
    <row r="3" spans="1:14" x14ac:dyDescent="0.35">
      <c r="C3" t="s">
        <v>3</v>
      </c>
      <c r="D3" t="s">
        <v>4</v>
      </c>
      <c r="E3" t="s">
        <v>16</v>
      </c>
      <c r="F3" t="s">
        <v>17</v>
      </c>
      <c r="G3" t="s">
        <v>18</v>
      </c>
      <c r="H3" t="s">
        <v>19</v>
      </c>
      <c r="I3" t="s">
        <v>20</v>
      </c>
      <c r="J3" t="s">
        <v>21</v>
      </c>
      <c r="K3" t="s">
        <v>22</v>
      </c>
      <c r="L3" t="s">
        <v>23</v>
      </c>
      <c r="M3" t="s">
        <v>24</v>
      </c>
      <c r="N3" t="s">
        <v>25</v>
      </c>
    </row>
    <row r="4" spans="1:14" x14ac:dyDescent="0.35">
      <c r="A4" t="s">
        <v>2</v>
      </c>
      <c r="B4" t="s">
        <v>5</v>
      </c>
      <c r="C4" s="1">
        <v>31.904946665918455</v>
      </c>
      <c r="D4">
        <v>15.107354030453276</v>
      </c>
      <c r="E4" s="1">
        <v>3.5467169387634727</v>
      </c>
      <c r="F4" s="1">
        <v>2.0857651080657087</v>
      </c>
      <c r="G4" s="2">
        <f>C4-1.96*E4</f>
        <v>24.953381465942048</v>
      </c>
      <c r="H4" s="2">
        <f>C4+1.96*E4</f>
        <v>38.856511865894859</v>
      </c>
      <c r="I4" s="2">
        <f>C4-1.96*F4</f>
        <v>27.816847054109665</v>
      </c>
      <c r="J4" s="2">
        <f>C4+1.96*F4</f>
        <v>35.993046277727245</v>
      </c>
      <c r="K4" s="2">
        <f>1.95*E4</f>
        <v>6.9160980305887714</v>
      </c>
      <c r="L4" s="2">
        <f>1.95*F4</f>
        <v>4.0672419607281318</v>
      </c>
      <c r="M4" s="1">
        <f>(1-_xlfn.NORM.S.DIST(ABS(C4-D4)/(E4^2+F4^2)^0.5,1))*2</f>
        <v>4.4558709995978774E-5</v>
      </c>
      <c r="N4" s="1">
        <f>(1-_xlfn.NORM.S.DIST(ABS(C4-C16)/(E4^2+E16^2)^0.5,1))*2</f>
        <v>1.9944792132655653E-3</v>
      </c>
    </row>
    <row r="5" spans="1:14" x14ac:dyDescent="0.35">
      <c r="B5" t="s">
        <v>12</v>
      </c>
      <c r="C5" s="1">
        <v>15.224991285019502</v>
      </c>
      <c r="D5">
        <v>8.803611535079412</v>
      </c>
      <c r="E5" s="1">
        <v>1.5954122114716776</v>
      </c>
      <c r="F5" s="1">
        <v>0.98676282391787629</v>
      </c>
      <c r="G5" s="2">
        <f t="shared" ref="G5:G14" si="0">C5-1.96*E5</f>
        <v>12.097983350535014</v>
      </c>
      <c r="H5" s="2">
        <f t="shared" ref="H5:H14" si="1">C5+1.96*E5</f>
        <v>18.351999219503991</v>
      </c>
      <c r="I5" s="2">
        <f t="shared" ref="I5:I14" si="2">C5-1.96*F5</f>
        <v>13.290936150140464</v>
      </c>
      <c r="J5" s="2">
        <f t="shared" ref="J5:J14" si="3">C5+1.96*F5</f>
        <v>17.159046419898541</v>
      </c>
      <c r="K5" s="2">
        <f t="shared" ref="K5:K14" si="4">1.95*E5</f>
        <v>3.1110538123697711</v>
      </c>
      <c r="L5" s="2">
        <f t="shared" ref="L5:L14" si="5">1.95*F5</f>
        <v>1.9241875066398588</v>
      </c>
      <c r="M5" s="1">
        <f t="shared" ref="M5:M14" si="6">(1-_xlfn.NORM.S.DIST(ABS(C5-D5)/(E5^2+F5^2)^0.5,1))*2</f>
        <v>6.1917392593957565E-4</v>
      </c>
      <c r="N5" s="1">
        <f>(1-_xlfn.NORM.S.DIST(ABS(C5-C17)/(E5^2+E17^2)^0.5,1))*2</f>
        <v>0.32377053716102266</v>
      </c>
    </row>
    <row r="6" spans="1:14" x14ac:dyDescent="0.35">
      <c r="B6" t="s">
        <v>6</v>
      </c>
      <c r="C6" s="1">
        <v>19.881616336184983</v>
      </c>
      <c r="D6">
        <v>11.635883113187482</v>
      </c>
      <c r="E6" s="1">
        <v>1.6989290735608176</v>
      </c>
      <c r="F6" s="1">
        <v>1.1079229217476967</v>
      </c>
      <c r="G6" s="2">
        <f t="shared" si="0"/>
        <v>16.551715352005779</v>
      </c>
      <c r="H6" s="2">
        <f t="shared" si="1"/>
        <v>23.211517320364187</v>
      </c>
      <c r="I6" s="2">
        <f t="shared" si="2"/>
        <v>17.710087409559499</v>
      </c>
      <c r="J6" s="2">
        <f t="shared" si="3"/>
        <v>22.053145262810467</v>
      </c>
      <c r="K6" s="2">
        <f t="shared" si="4"/>
        <v>3.3129116934435943</v>
      </c>
      <c r="L6" s="2">
        <f t="shared" si="5"/>
        <v>2.1604496974080085</v>
      </c>
      <c r="M6" s="1">
        <f t="shared" si="6"/>
        <v>4.7947067756348716E-5</v>
      </c>
      <c r="N6" s="1">
        <f>(1-_xlfn.NORM.S.DIST(ABS(C6-C18)/(E6^2+E18^2)^0.5,1))*2</f>
        <v>0.20805334152390986</v>
      </c>
    </row>
    <row r="7" spans="1:14" x14ac:dyDescent="0.35">
      <c r="B7" t="s">
        <v>15</v>
      </c>
      <c r="C7" s="1">
        <v>15.163178960823888</v>
      </c>
      <c r="D7">
        <v>9.3260099591223842</v>
      </c>
      <c r="E7" s="1">
        <v>1.5700442888878814</v>
      </c>
      <c r="F7" s="1">
        <v>1.058652251435181</v>
      </c>
      <c r="G7" s="2">
        <f t="shared" si="0"/>
        <v>12.085892154603641</v>
      </c>
      <c r="H7" s="2">
        <f t="shared" si="1"/>
        <v>18.240465767044135</v>
      </c>
      <c r="I7" s="2">
        <f t="shared" si="2"/>
        <v>13.088220548010934</v>
      </c>
      <c r="J7" s="2">
        <f t="shared" si="3"/>
        <v>17.238137373636842</v>
      </c>
      <c r="K7" s="2">
        <f t="shared" si="4"/>
        <v>3.0615863633313687</v>
      </c>
      <c r="L7" s="2">
        <f t="shared" si="5"/>
        <v>2.0643718902986028</v>
      </c>
      <c r="M7" s="1">
        <f t="shared" si="6"/>
        <v>2.0523477955429748E-3</v>
      </c>
      <c r="N7" s="1">
        <f>(1-_xlfn.NORM.S.DIST(ABS(C7-C19)/(E7^2+E19^2)^0.5,1))*2</f>
        <v>0.21979825335350123</v>
      </c>
    </row>
    <row r="8" spans="1:14" x14ac:dyDescent="0.35">
      <c r="B8" t="s">
        <v>7</v>
      </c>
      <c r="C8" s="1">
        <v>21.099840980090892</v>
      </c>
      <c r="D8">
        <v>11.966006965557822</v>
      </c>
      <c r="E8" s="1">
        <v>1.7135279223409641</v>
      </c>
      <c r="F8" s="1">
        <v>1.1313037507043944</v>
      </c>
      <c r="G8" s="2">
        <f t="shared" si="0"/>
        <v>17.741326252302603</v>
      </c>
      <c r="H8" s="2">
        <f t="shared" si="1"/>
        <v>24.458355707879182</v>
      </c>
      <c r="I8" s="2">
        <f t="shared" si="2"/>
        <v>18.882485628710278</v>
      </c>
      <c r="J8" s="2">
        <f t="shared" si="3"/>
        <v>23.317196331471507</v>
      </c>
      <c r="K8" s="2">
        <f t="shared" si="4"/>
        <v>3.3413794485648798</v>
      </c>
      <c r="L8" s="2">
        <f t="shared" si="5"/>
        <v>2.206042313873569</v>
      </c>
      <c r="M8" s="1">
        <f t="shared" si="6"/>
        <v>8.6522057749505166E-6</v>
      </c>
      <c r="N8" s="1">
        <f>(1-_xlfn.NORM.S.DIST(ABS(C8-C20)/(E8^2+E20^2)^0.5,1))*2</f>
        <v>0.24607665773105358</v>
      </c>
    </row>
    <row r="9" spans="1:14" x14ac:dyDescent="0.35">
      <c r="B9" t="s">
        <v>13</v>
      </c>
      <c r="C9" s="1">
        <v>18.674291560282217</v>
      </c>
      <c r="D9">
        <v>11.776144305446836</v>
      </c>
      <c r="E9" s="1">
        <v>1.6192344031413195</v>
      </c>
      <c r="F9" s="1">
        <v>1.2362727486830409</v>
      </c>
      <c r="G9" s="2">
        <f t="shared" si="0"/>
        <v>15.500592130125231</v>
      </c>
      <c r="H9" s="2">
        <f t="shared" si="1"/>
        <v>21.847990990439204</v>
      </c>
      <c r="I9" s="2">
        <f t="shared" si="2"/>
        <v>16.251196972863458</v>
      </c>
      <c r="J9" s="2">
        <f t="shared" si="3"/>
        <v>21.097386147700977</v>
      </c>
      <c r="K9" s="2">
        <f t="shared" si="4"/>
        <v>3.1575070861255727</v>
      </c>
      <c r="L9" s="2">
        <f t="shared" si="5"/>
        <v>2.4107318599319298</v>
      </c>
      <c r="M9" s="1">
        <f t="shared" si="6"/>
        <v>7.0906758576128048E-4</v>
      </c>
      <c r="N9" s="1">
        <f>(1-_xlfn.NORM.S.DIST(ABS(C9-C21)/(E9^2+E21^2)^0.5,1))*2</f>
        <v>0.1057924418687175</v>
      </c>
    </row>
    <row r="10" spans="1:14" x14ac:dyDescent="0.35">
      <c r="B10" t="s">
        <v>8</v>
      </c>
      <c r="C10" s="1">
        <v>28.104411655098364</v>
      </c>
      <c r="D10">
        <v>17.800685682290705</v>
      </c>
      <c r="E10" s="1">
        <v>2.0888169877470641</v>
      </c>
      <c r="F10" s="1">
        <v>1.3640230420618307</v>
      </c>
      <c r="G10" s="2">
        <f t="shared" si="0"/>
        <v>24.010330359114118</v>
      </c>
      <c r="H10" s="2">
        <f t="shared" si="1"/>
        <v>32.198492951082613</v>
      </c>
      <c r="I10" s="2">
        <f t="shared" si="2"/>
        <v>25.430926492657175</v>
      </c>
      <c r="J10" s="2">
        <f t="shared" si="3"/>
        <v>30.777896817539553</v>
      </c>
      <c r="K10" s="2">
        <f t="shared" si="4"/>
        <v>4.0731931261067746</v>
      </c>
      <c r="L10" s="2">
        <f t="shared" si="5"/>
        <v>2.6598449320205697</v>
      </c>
      <c r="M10" s="1">
        <f t="shared" si="6"/>
        <v>3.6247237458875148E-5</v>
      </c>
      <c r="N10" s="1">
        <f>(1-_xlfn.NORM.S.DIST(ABS(C10-C22)/(E10^2+E22^2)^0.5,1))*2</f>
        <v>0.39276076921300884</v>
      </c>
    </row>
    <row r="11" spans="1:14" x14ac:dyDescent="0.35">
      <c r="B11" t="s">
        <v>14</v>
      </c>
      <c r="C11" s="1">
        <v>12.053727882610083</v>
      </c>
      <c r="D11">
        <v>6.5089037264812184</v>
      </c>
      <c r="E11" s="1">
        <v>1.5655730863133965</v>
      </c>
      <c r="F11" s="1">
        <v>1.1594486042031649</v>
      </c>
      <c r="G11" s="2">
        <f t="shared" si="0"/>
        <v>8.985204633435826</v>
      </c>
      <c r="H11" s="2">
        <f t="shared" si="1"/>
        <v>15.12225113178434</v>
      </c>
      <c r="I11" s="2">
        <f t="shared" si="2"/>
        <v>9.7812086183718794</v>
      </c>
      <c r="J11" s="2">
        <f t="shared" si="3"/>
        <v>14.326247146848287</v>
      </c>
      <c r="K11" s="2">
        <f t="shared" si="4"/>
        <v>3.0528675183111234</v>
      </c>
      <c r="L11" s="2">
        <f t="shared" si="5"/>
        <v>2.2609247781961717</v>
      </c>
      <c r="M11" s="1">
        <f t="shared" si="6"/>
        <v>4.424711879303489E-3</v>
      </c>
      <c r="N11" s="1">
        <f>(1-_xlfn.NORM.S.DIST(ABS(C11-C23)/(E11^2+E23^2)^0.5,1))*2</f>
        <v>0.45807572367110727</v>
      </c>
    </row>
    <row r="12" spans="1:14" x14ac:dyDescent="0.35">
      <c r="B12" t="s">
        <v>9</v>
      </c>
      <c r="C12" s="1">
        <v>17.835911178802622</v>
      </c>
      <c r="D12">
        <v>9.8089544713015631</v>
      </c>
      <c r="E12" s="1">
        <v>1.5738565475784729</v>
      </c>
      <c r="F12" s="1">
        <v>1.1017717386324732</v>
      </c>
      <c r="G12" s="2">
        <f t="shared" si="0"/>
        <v>14.751152345548816</v>
      </c>
      <c r="H12" s="2">
        <f t="shared" si="1"/>
        <v>20.92067001205643</v>
      </c>
      <c r="I12" s="2">
        <f t="shared" si="2"/>
        <v>15.676438571082974</v>
      </c>
      <c r="J12" s="2">
        <f t="shared" si="3"/>
        <v>19.995383786522268</v>
      </c>
      <c r="K12" s="2">
        <f t="shared" si="4"/>
        <v>3.0690202677780221</v>
      </c>
      <c r="L12" s="2">
        <f t="shared" si="5"/>
        <v>2.1484548903333227</v>
      </c>
      <c r="M12" s="1">
        <f t="shared" si="6"/>
        <v>2.9389901817555852E-5</v>
      </c>
      <c r="N12" s="1">
        <f>(1-_xlfn.NORM.S.DIST(ABS(C12-C24)/(E12^2+E24^2)^0.5,1))*2</f>
        <v>0.11590557932906131</v>
      </c>
    </row>
    <row r="13" spans="1:14" x14ac:dyDescent="0.35">
      <c r="B13" t="s">
        <v>11</v>
      </c>
      <c r="C13" s="1">
        <v>15.495517710994919</v>
      </c>
      <c r="D13">
        <v>9.9788806826354488</v>
      </c>
      <c r="E13" s="1">
        <v>1.630797080817826</v>
      </c>
      <c r="F13" s="1">
        <v>1.151155967500906</v>
      </c>
      <c r="G13" s="2">
        <f t="shared" si="0"/>
        <v>12.299155432591981</v>
      </c>
      <c r="H13" s="2">
        <f t="shared" si="1"/>
        <v>18.691879989397858</v>
      </c>
      <c r="I13" s="2">
        <f t="shared" si="2"/>
        <v>13.239252014693143</v>
      </c>
      <c r="J13" s="2">
        <f t="shared" si="3"/>
        <v>17.751783407296696</v>
      </c>
      <c r="K13" s="2">
        <f t="shared" si="4"/>
        <v>3.1800543075947605</v>
      </c>
      <c r="L13" s="2">
        <f t="shared" si="5"/>
        <v>2.2447541366267667</v>
      </c>
      <c r="M13" s="1">
        <f t="shared" si="6"/>
        <v>5.7163519314054057E-3</v>
      </c>
      <c r="N13" s="1">
        <f>(1-_xlfn.NORM.S.DIST(ABS(C13-C25)/(E13^2+E25^2)^0.5,1))*2</f>
        <v>0.85339145234503766</v>
      </c>
    </row>
    <row r="14" spans="1:14" x14ac:dyDescent="0.35">
      <c r="B14" t="s">
        <v>10</v>
      </c>
      <c r="C14" s="1">
        <v>27.237843536668848</v>
      </c>
      <c r="D14">
        <v>14.756504760022541</v>
      </c>
      <c r="E14" s="1">
        <v>1.9807428088975512</v>
      </c>
      <c r="F14" s="1">
        <v>1.4784465825542132</v>
      </c>
      <c r="G14" s="2">
        <f t="shared" si="0"/>
        <v>23.355587631229646</v>
      </c>
      <c r="H14" s="2">
        <f t="shared" si="1"/>
        <v>31.120099442108049</v>
      </c>
      <c r="I14" s="2">
        <f t="shared" si="2"/>
        <v>24.340088234862591</v>
      </c>
      <c r="J14" s="2">
        <f t="shared" si="3"/>
        <v>30.135598838475104</v>
      </c>
      <c r="K14" s="2">
        <f t="shared" si="4"/>
        <v>3.8624484773502248</v>
      </c>
      <c r="L14" s="2">
        <f t="shared" si="5"/>
        <v>2.8829708359807156</v>
      </c>
      <c r="M14" s="1">
        <f t="shared" si="6"/>
        <v>4.423609558656949E-7</v>
      </c>
      <c r="N14" s="1">
        <f>(1-_xlfn.NORM.S.DIST(ABS(C14-C26)/(E14^2+E26^2)^0.5,1))*2</f>
        <v>0.22089672587505027</v>
      </c>
    </row>
    <row r="16" spans="1:14" x14ac:dyDescent="0.35">
      <c r="A16" t="s">
        <v>1</v>
      </c>
      <c r="B16" t="s">
        <v>5</v>
      </c>
      <c r="C16" s="1">
        <v>18.73859845916456</v>
      </c>
      <c r="D16" s="1">
        <v>18.450897011439487</v>
      </c>
      <c r="E16">
        <v>2.3588470110321098</v>
      </c>
      <c r="F16">
        <v>2.0587748382071802</v>
      </c>
      <c r="G16" s="2">
        <f>C16-1.96*E16</f>
        <v>14.115258317541624</v>
      </c>
      <c r="H16" s="2">
        <f>C16+1.96*E16</f>
        <v>23.361938600787497</v>
      </c>
      <c r="I16" s="2">
        <f>C16-1.96*F16</f>
        <v>14.703399776278488</v>
      </c>
      <c r="J16" s="2">
        <f>C16+1.96*F16</f>
        <v>22.773797142050633</v>
      </c>
      <c r="K16" s="2">
        <f>1.95*E16</f>
        <v>4.5997516715126139</v>
      </c>
      <c r="L16" s="2">
        <f>1.95*F16</f>
        <v>4.0146109345040015</v>
      </c>
      <c r="M16" s="1">
        <f>(1-_xlfn.NORM.S.DIST(ABS(C16-D16)/(E16^2+F16^2)^0.5,1))*2</f>
        <v>0.92678532730874763</v>
      </c>
      <c r="N16" s="1">
        <f>(1-_xlfn.NORM.S.DIST(ABS(D4-D16)/(F4^2+F16^2)^0.5,1))*2</f>
        <v>0.25392379646075991</v>
      </c>
    </row>
    <row r="17" spans="2:14" x14ac:dyDescent="0.35">
      <c r="B17" t="s">
        <v>12</v>
      </c>
      <c r="C17" s="1">
        <v>13.637070082313976</v>
      </c>
      <c r="D17" s="1">
        <v>8.0419608948584091</v>
      </c>
      <c r="E17">
        <v>0.21067061173823401</v>
      </c>
      <c r="F17">
        <v>0.21235738792452399</v>
      </c>
      <c r="G17" s="2">
        <f>C17-1.96*E17</f>
        <v>13.224155683307037</v>
      </c>
      <c r="H17" s="2">
        <f>C17+1.96*E17</f>
        <v>14.049984481320914</v>
      </c>
      <c r="I17" s="2">
        <f>C17-1.96*F17</f>
        <v>13.220849601981909</v>
      </c>
      <c r="J17" s="2">
        <f>C17+1.96*F17</f>
        <v>14.053290562646042</v>
      </c>
      <c r="K17" s="2">
        <f>1.95*E17</f>
        <v>0.41080769288955632</v>
      </c>
      <c r="L17" s="2">
        <f>1.95*F17</f>
        <v>0.41409690645282177</v>
      </c>
      <c r="M17" s="1">
        <f>(1-_xlfn.NORM.S.DIST(ABS(C17-D17)/(E17^2+F17^2)^0.5,1))*2</f>
        <v>0</v>
      </c>
      <c r="N17" s="1">
        <f>(1-_xlfn.NORM.S.DIST(ABS(D5-D17)/(F5^2+F17^2)^0.5,1))*2</f>
        <v>0.45049394399409048</v>
      </c>
    </row>
    <row r="18" spans="2:14" x14ac:dyDescent="0.35">
      <c r="B18" t="s">
        <v>6</v>
      </c>
      <c r="C18" s="1">
        <v>17.591873470827853</v>
      </c>
      <c r="D18" s="1">
        <v>10.075778813203421</v>
      </c>
      <c r="E18">
        <v>0.649340571171382</v>
      </c>
      <c r="F18">
        <v>0.631956307731531</v>
      </c>
      <c r="G18" s="2">
        <f>C18-1.96*E18</f>
        <v>16.319165951331943</v>
      </c>
      <c r="H18" s="2">
        <f>C18+1.96*E18</f>
        <v>18.864580990323763</v>
      </c>
      <c r="I18" s="2">
        <f>C18-1.96*F18</f>
        <v>16.353239107674053</v>
      </c>
      <c r="J18" s="2">
        <f>C18+1.96*F18</f>
        <v>18.830507833981653</v>
      </c>
      <c r="K18" s="2">
        <f>1.95*E18</f>
        <v>1.2662141137841949</v>
      </c>
      <c r="L18" s="2">
        <f>1.95*F18</f>
        <v>1.2323148000764854</v>
      </c>
      <c r="M18" s="1">
        <f>(1-_xlfn.NORM.S.DIST(ABS(C18-D18)/(E18^2+F18^2)^0.5,1))*2</f>
        <v>0</v>
      </c>
      <c r="N18" s="1">
        <f>(1-_xlfn.NORM.S.DIST(ABS(D6-D18)/(F6^2+F18^2)^0.5,1))*2</f>
        <v>0.22127457812011242</v>
      </c>
    </row>
    <row r="19" spans="2:14" x14ac:dyDescent="0.35">
      <c r="B19" t="s">
        <v>15</v>
      </c>
      <c r="C19" s="1">
        <v>13.151745510144794</v>
      </c>
      <c r="D19" s="1">
        <v>12.330712376324763</v>
      </c>
      <c r="E19">
        <v>0.47118445925635999</v>
      </c>
      <c r="F19">
        <v>0.51136410786163999</v>
      </c>
      <c r="G19" s="2">
        <f>C19-1.96*E19</f>
        <v>12.228223970002329</v>
      </c>
      <c r="H19" s="2">
        <f>C19+1.96*E19</f>
        <v>14.075267050287259</v>
      </c>
      <c r="I19" s="2">
        <f>C19-1.96*F19</f>
        <v>12.14947185873598</v>
      </c>
      <c r="J19" s="2">
        <f>C19+1.96*F19</f>
        <v>14.154019161553608</v>
      </c>
      <c r="K19" s="2">
        <f>1.95*E19</f>
        <v>0.91880969554990199</v>
      </c>
      <c r="L19" s="2">
        <f>1.95*F19</f>
        <v>0.99716001033019797</v>
      </c>
      <c r="M19" s="1">
        <f>(1-_xlfn.NORM.S.DIST(ABS(C19-D19)/(E19^2+F19^2)^0.5,1))*2</f>
        <v>0.23770110450693638</v>
      </c>
      <c r="N19" s="1">
        <f>(1-_xlfn.NORM.S.DIST(ABS(D7-D19)/(F7^2+F19^2)^0.5,1))*2</f>
        <v>1.0597407463790454E-2</v>
      </c>
    </row>
    <row r="20" spans="2:14" x14ac:dyDescent="0.35">
      <c r="B20" t="s">
        <v>7</v>
      </c>
      <c r="C20" s="1">
        <v>18.978461772851112</v>
      </c>
      <c r="D20" s="1">
        <v>13.893791806022868</v>
      </c>
      <c r="E20">
        <v>0.63924579528519299</v>
      </c>
      <c r="F20">
        <v>0.63057112860587705</v>
      </c>
      <c r="G20" s="2">
        <f>C20-1.96*E20</f>
        <v>17.725540014092132</v>
      </c>
      <c r="H20" s="2">
        <f>C20+1.96*E20</f>
        <v>20.231383531610092</v>
      </c>
      <c r="I20" s="2">
        <f>C20-1.96*F20</f>
        <v>17.742542360783592</v>
      </c>
      <c r="J20" s="2">
        <f>C20+1.96*F20</f>
        <v>20.214381184918633</v>
      </c>
      <c r="K20" s="2">
        <f>1.95*E20</f>
        <v>1.2465293008061262</v>
      </c>
      <c r="L20" s="2">
        <f>1.95*F20</f>
        <v>1.2296137007814603</v>
      </c>
      <c r="M20" s="1">
        <f>(1-_xlfn.NORM.S.DIST(ABS(C20-D20)/(E20^2+F20^2)^0.5,1))*2</f>
        <v>1.4897592492957301E-8</v>
      </c>
      <c r="N20" s="1">
        <f>(1-_xlfn.NORM.S.DIST(ABS(D8-D20)/(F8^2+F20^2)^0.5,1))*2</f>
        <v>0.13663481311310743</v>
      </c>
    </row>
    <row r="21" spans="2:14" x14ac:dyDescent="0.35">
      <c r="B21" t="s">
        <v>13</v>
      </c>
      <c r="C21" s="1">
        <v>16.04384167594484</v>
      </c>
      <c r="D21" s="1">
        <v>10.556886949696134</v>
      </c>
      <c r="E21">
        <v>0.151934796953927</v>
      </c>
      <c r="F21">
        <v>0.162673757028584</v>
      </c>
      <c r="G21" s="2">
        <f>C21-1.96*E21</f>
        <v>15.746049473915143</v>
      </c>
      <c r="H21" s="2">
        <f>C21+1.96*E21</f>
        <v>16.341633877974537</v>
      </c>
      <c r="I21" s="2">
        <f>C21-1.96*F21</f>
        <v>15.725001112168815</v>
      </c>
      <c r="J21" s="2">
        <f>C21+1.96*F21</f>
        <v>16.362682239720865</v>
      </c>
      <c r="K21" s="2">
        <f>1.95*E21</f>
        <v>0.29627285406015763</v>
      </c>
      <c r="L21" s="2">
        <f>1.95*F21</f>
        <v>0.31721382620573879</v>
      </c>
      <c r="M21" s="1">
        <f>(1-_xlfn.NORM.S.DIST(ABS(C21-D21)/(E21^2+F21^2)^0.5,1))*2</f>
        <v>0</v>
      </c>
      <c r="N21" s="1">
        <f>(1-_xlfn.NORM.S.DIST(ABS(D9-D21)/(F9^2+F21^2)^0.5,1))*2</f>
        <v>0.32816938828086073</v>
      </c>
    </row>
    <row r="22" spans="2:14" x14ac:dyDescent="0.35">
      <c r="B22" t="s">
        <v>8</v>
      </c>
      <c r="C22" s="1">
        <v>26.288364752507114</v>
      </c>
      <c r="D22" s="1">
        <v>18.506325879626676</v>
      </c>
      <c r="E22">
        <v>0.39032195466243602</v>
      </c>
      <c r="F22">
        <v>0.44828237973260499</v>
      </c>
      <c r="G22" s="2">
        <f>C22-1.96*E22</f>
        <v>25.52333372136874</v>
      </c>
      <c r="H22" s="2">
        <f>C22+1.96*E22</f>
        <v>27.053395783645488</v>
      </c>
      <c r="I22" s="2">
        <f>C22-1.96*F22</f>
        <v>25.409731288231207</v>
      </c>
      <c r="J22" s="2">
        <f>C22+1.96*F22</f>
        <v>27.166998216783021</v>
      </c>
      <c r="K22" s="2">
        <f>1.95*E22</f>
        <v>0.76112781159175025</v>
      </c>
      <c r="L22" s="2">
        <f>1.95*F22</f>
        <v>0.87415064047857971</v>
      </c>
      <c r="M22" s="1">
        <f>(1-_xlfn.NORM.S.DIST(ABS(C22-D22)/(E22^2+F22^2)^0.5,1))*2</f>
        <v>0</v>
      </c>
      <c r="N22" s="1">
        <f>(1-_xlfn.NORM.S.DIST(ABS(D10-D22)/(F10^2+F22^2)^0.5,1))*2</f>
        <v>0.62309970687268534</v>
      </c>
    </row>
    <row r="23" spans="2:14" x14ac:dyDescent="0.35">
      <c r="B23" t="s">
        <v>14</v>
      </c>
      <c r="C23" s="1">
        <v>10.891724556019408</v>
      </c>
      <c r="D23" s="1">
        <v>5.6413888386801947</v>
      </c>
      <c r="E23">
        <v>3.6639529508352003E-2</v>
      </c>
      <c r="F23">
        <v>2.9802226528771899E-2</v>
      </c>
      <c r="G23" s="2">
        <f>C23-1.96*E23</f>
        <v>10.819911078183038</v>
      </c>
      <c r="H23" s="2">
        <f>C23+1.96*E23</f>
        <v>10.963538033855778</v>
      </c>
      <c r="I23" s="2">
        <f>C23-1.96*F23</f>
        <v>10.833312192023016</v>
      </c>
      <c r="J23" s="2">
        <f>C23+1.96*F23</f>
        <v>10.950136920015801</v>
      </c>
      <c r="K23" s="2">
        <f>1.95*E23</f>
        <v>7.14470825412864E-2</v>
      </c>
      <c r="L23" s="2">
        <f>1.95*F23</f>
        <v>5.8114341731105204E-2</v>
      </c>
      <c r="M23" s="1">
        <f>(1-_xlfn.NORM.S.DIST(ABS(C23-D23)/(E23^2+F23^2)^0.5,1))*2</f>
        <v>0</v>
      </c>
      <c r="N23" s="1">
        <f>(1-_xlfn.NORM.S.DIST(ABS(D11-D23)/(F11^2+F23^2)^0.5,1))*2</f>
        <v>0.45448050040177446</v>
      </c>
    </row>
    <row r="24" spans="2:14" x14ac:dyDescent="0.35">
      <c r="B24" t="s">
        <v>9</v>
      </c>
      <c r="C24" s="1">
        <v>15.278727927543772</v>
      </c>
      <c r="D24" s="1">
        <v>8.8845311783588912</v>
      </c>
      <c r="E24">
        <v>0.410485194526578</v>
      </c>
      <c r="F24">
        <v>0.37672027672035102</v>
      </c>
      <c r="G24" s="2">
        <f>C24-1.96*E24</f>
        <v>14.474176946271678</v>
      </c>
      <c r="H24" s="2">
        <f>C24+1.96*E24</f>
        <v>16.083278908815863</v>
      </c>
      <c r="I24" s="2">
        <f>C24-1.96*F24</f>
        <v>14.540356185171884</v>
      </c>
      <c r="J24" s="2">
        <f>C24+1.96*F24</f>
        <v>16.017099669915659</v>
      </c>
      <c r="K24" s="2">
        <f>1.95*E24</f>
        <v>0.80044612932682713</v>
      </c>
      <c r="L24" s="2">
        <f>1.95*F24</f>
        <v>0.73460453960468453</v>
      </c>
      <c r="M24" s="1">
        <f>(1-_xlfn.NORM.S.DIST(ABS(C24-D24)/(E24^2+F24^2)^0.5,1))*2</f>
        <v>0</v>
      </c>
      <c r="N24" s="1">
        <f>(1-_xlfn.NORM.S.DIST(ABS(D12-D24)/(F12^2+F24^2)^0.5,1))*2</f>
        <v>0.42724918050673133</v>
      </c>
    </row>
    <row r="25" spans="2:14" x14ac:dyDescent="0.35">
      <c r="B25" t="s">
        <v>11</v>
      </c>
      <c r="C25" s="1">
        <v>15.797030829904742</v>
      </c>
      <c r="D25" s="1">
        <v>9.1266699634552069</v>
      </c>
      <c r="E25">
        <v>5.2031174626897297E-2</v>
      </c>
      <c r="F25">
        <v>5.0671072367068103E-2</v>
      </c>
      <c r="G25" s="2">
        <f>C25-1.96*E25</f>
        <v>15.695049727636023</v>
      </c>
      <c r="H25" s="2">
        <f>C25+1.96*E25</f>
        <v>15.89901193217346</v>
      </c>
      <c r="I25" s="2">
        <f>C25-1.96*F25</f>
        <v>15.697715528065288</v>
      </c>
      <c r="J25" s="2">
        <f>C25+1.96*F25</f>
        <v>15.896346131744195</v>
      </c>
      <c r="K25" s="2">
        <f>1.95*E25</f>
        <v>0.10146079052244973</v>
      </c>
      <c r="L25" s="2">
        <f>1.95*F25</f>
        <v>9.8808591115782801E-2</v>
      </c>
      <c r="M25" s="1">
        <f>(1-_xlfn.NORM.S.DIST(ABS(C25-D25)/(E25^2+F25^2)^0.5,1))*2</f>
        <v>0</v>
      </c>
      <c r="N25" s="1">
        <f>(1-_xlfn.NORM.S.DIST(ABS(D13-D25)/(F13^2+F25^2)^0.5,1))*2</f>
        <v>0.45954729457747101</v>
      </c>
    </row>
    <row r="26" spans="2:14" x14ac:dyDescent="0.35">
      <c r="B26" t="s">
        <v>10</v>
      </c>
      <c r="C26" s="1">
        <v>24.421950692883428</v>
      </c>
      <c r="D26" s="1">
        <v>11.685719638550163</v>
      </c>
      <c r="E26">
        <v>1.1696109733101001</v>
      </c>
      <c r="F26">
        <v>1.3883824327554599</v>
      </c>
      <c r="G26" s="2">
        <f>C26-1.96*E26</f>
        <v>22.129513185195631</v>
      </c>
      <c r="H26" s="2">
        <f>C26+1.96*E26</f>
        <v>26.714388200571225</v>
      </c>
      <c r="I26" s="2">
        <f>C26-1.96*F26</f>
        <v>21.700721124682726</v>
      </c>
      <c r="J26" s="2">
        <f>C26+1.96*F26</f>
        <v>27.14318026108413</v>
      </c>
      <c r="K26" s="2">
        <f>1.95*E26</f>
        <v>2.2807413979546953</v>
      </c>
      <c r="L26" s="2">
        <f>1.95*F26</f>
        <v>2.7073457438731467</v>
      </c>
      <c r="M26" s="1">
        <f>(1-_xlfn.NORM.S.DIST(ABS(C26-D26)/(E26^2+F26^2)^0.5,1))*2</f>
        <v>2.2872814753327475E-12</v>
      </c>
      <c r="N26" s="1">
        <f>(1-_xlfn.NORM.S.DIST(ABS(D14-D26)/(F14^2+F26^2)^0.5,1))*2</f>
        <v>0.13000590318775807</v>
      </c>
    </row>
    <row r="27" spans="2:14" x14ac:dyDescent="0.35">
      <c r="D27" s="1"/>
    </row>
    <row r="29" spans="2:14" x14ac:dyDescent="0.35">
      <c r="C29" s="1">
        <f>AVERAGE(C4:C14)</f>
        <v>20.243297977499527</v>
      </c>
      <c r="D29" s="1">
        <f>AVERAGE(D4:D14)</f>
        <v>11.588085384688972</v>
      </c>
      <c r="E29">
        <f>(C29-D29)/C29</f>
        <v>0.42755941262292557</v>
      </c>
    </row>
    <row r="30" spans="2:14" x14ac:dyDescent="0.35">
      <c r="C30" s="1">
        <f>AVERAGE(C16:C26)</f>
        <v>17.347217248191416</v>
      </c>
      <c r="D30" s="1">
        <f>AVERAGE(D16:D26)</f>
        <v>11.56315121365602</v>
      </c>
      <c r="E30">
        <f>(C30-D30)/C30</f>
        <v>0.33342904235193288</v>
      </c>
    </row>
    <row r="40" spans="2:6" x14ac:dyDescent="0.35">
      <c r="B40" t="s">
        <v>0</v>
      </c>
      <c r="C40" s="1">
        <v>-0.79107265616604394</v>
      </c>
      <c r="D40">
        <v>4.0929302677309014</v>
      </c>
      <c r="E40" s="1">
        <v>6.5591889042762905E-2</v>
      </c>
      <c r="F40" s="1">
        <v>6.7823258849261089E-2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Warsaw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Mikolaj Czajkowski</dc:creator>
  <cp:lastModifiedBy>Mikołaj Czajkowski</cp:lastModifiedBy>
  <dcterms:created xsi:type="dcterms:W3CDTF">2019-10-29T20:16:34Z</dcterms:created>
  <dcterms:modified xsi:type="dcterms:W3CDTF">2020-06-10T16:41:03Z</dcterms:modified>
</cp:coreProperties>
</file>